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2383E732-6378-401E-A546-18B4177E71D6}" xr6:coauthVersionLast="47" xr6:coauthVersionMax="47" xr10:uidLastSave="{00000000-0000-0000-0000-000000000000}"/>
  <bookViews>
    <workbookView xWindow="-5130" yWindow="-21720" windowWidth="38640" windowHeight="21240" xr2:uid="{E47A1C0D-DF71-48E1-AE51-81AE57490027}"/>
  </bookViews>
  <sheets>
    <sheet name="Group Revenue" sheetId="4" r:id="rId1"/>
    <sheet name="Group Profit" sheetId="5" r:id="rId2"/>
    <sheet name="US" sheetId="1" r:id="rId3"/>
    <sheet name="APMEA" sheetId="2" r:id="rId4"/>
    <sheet name="AME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 l="1"/>
  <c r="E36" i="2"/>
  <c r="F36" i="2"/>
  <c r="D36" i="3"/>
  <c r="E36" i="3"/>
  <c r="F36" i="3"/>
  <c r="E33" i="1"/>
  <c r="D34" i="1"/>
  <c r="E34" i="1"/>
  <c r="F34" i="1"/>
  <c r="C36" i="3"/>
  <c r="C35" i="3"/>
  <c r="C36" i="2"/>
  <c r="C35" i="2"/>
  <c r="C34" i="1"/>
  <c r="C33" i="1"/>
  <c r="E35" i="2"/>
  <c r="E35" i="3"/>
</calcChain>
</file>

<file path=xl/sharedStrings.xml><?xml version="1.0" encoding="utf-8"?>
<sst xmlns="http://schemas.openxmlformats.org/spreadsheetml/2006/main" count="137" uniqueCount="45">
  <si>
    <t>US</t>
  </si>
  <si>
    <t>Volume</t>
  </si>
  <si>
    <t>2020 units</t>
  </si>
  <si>
    <t>New Categories:</t>
  </si>
  <si>
    <t>Vapour (10ml units / pods mn)</t>
  </si>
  <si>
    <t>THP (sticks bn)</t>
  </si>
  <si>
    <t>Modern Oral (pouches mn)</t>
  </si>
  <si>
    <t>Traditional Oral (stick eq bn)</t>
  </si>
  <si>
    <t>Cigarettes (bn sticks)</t>
  </si>
  <si>
    <t>Other (bn sticks eq)*</t>
  </si>
  <si>
    <t>Total Combustibles</t>
  </si>
  <si>
    <t>Revenue</t>
  </si>
  <si>
    <t>Vapour</t>
  </si>
  <si>
    <t>THP</t>
  </si>
  <si>
    <t>Modern Oral</t>
  </si>
  <si>
    <t>Total New Categories</t>
  </si>
  <si>
    <t>Traditional Oral</t>
  </si>
  <si>
    <t>Combustibles</t>
  </si>
  <si>
    <t>Other</t>
  </si>
  <si>
    <t>Profit from operations/operating margin</t>
  </si>
  <si>
    <t>Profit from operations</t>
  </si>
  <si>
    <t>AME</t>
  </si>
  <si>
    <t>APMEA</t>
  </si>
  <si>
    <t>Profit from Operations</t>
  </si>
  <si>
    <t>Revenue £m</t>
  </si>
  <si>
    <t>U.S.</t>
  </si>
  <si>
    <t>Segment result Current rates £m</t>
  </si>
  <si>
    <t>Segment result £m</t>
  </si>
  <si>
    <t>Operating Margin (%, bps)</t>
  </si>
  <si>
    <t>2022 £m</t>
  </si>
  <si>
    <t>2021 £m</t>
  </si>
  <si>
    <t>2022 units</t>
  </si>
  <si>
    <t>2021 units</t>
  </si>
  <si>
    <t>H1'2023</t>
  </si>
  <si>
    <t>H1'2022</t>
  </si>
  <si>
    <t>H1'22 units</t>
  </si>
  <si>
    <t>H1'23 units</t>
  </si>
  <si>
    <t>H1'23 £m</t>
  </si>
  <si>
    <t>H1'22 £m</t>
  </si>
  <si>
    <t>-</t>
  </si>
  <si>
    <t>H1'22</t>
  </si>
  <si>
    <t>H1'23</t>
  </si>
  <si>
    <t>Adjusted segment result Current rates £m</t>
  </si>
  <si>
    <t>Adjusting items £m</t>
  </si>
  <si>
    <t>Adjusted segment result £m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</si>
</sst>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_-;\-* #,##0.0_-;_-* &quot;-&quot;??_-;_-@_-"/>
    <numFmt numFmtId="167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43" fontId="0" fillId="0" borderId="0" xfId="1" applyFont="1" applyAlignment="1">
      <alignment vertical="center" wrapText="1"/>
    </xf>
    <xf numFmtId="43" fontId="0" fillId="0" borderId="0" xfId="1" applyFont="1"/>
    <xf numFmtId="0" fontId="0" fillId="0" borderId="0" xfId="0" applyAlignment="1">
      <alignment vertical="center" wrapText="1"/>
    </xf>
    <xf numFmtId="164" fontId="0" fillId="0" borderId="0" xfId="1" applyNumberFormat="1" applyFont="1" applyAlignment="1">
      <alignment vertical="center" wrapText="1"/>
    </xf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vertical="center" wrapText="1"/>
    </xf>
    <xf numFmtId="165" fontId="0" fillId="0" borderId="0" xfId="2" applyNumberFormat="1" applyFont="1" applyAlignment="1">
      <alignment vertical="center" wrapText="1"/>
    </xf>
    <xf numFmtId="166" fontId="0" fillId="0" borderId="0" xfId="1" applyNumberFormat="1" applyFont="1" applyAlignment="1">
      <alignment vertical="center" wrapText="1"/>
    </xf>
    <xf numFmtId="164" fontId="0" fillId="0" borderId="1" xfId="1" applyNumberFormat="1" applyFont="1" applyBorder="1" applyAlignment="1">
      <alignment vertical="center" wrapText="1"/>
    </xf>
    <xf numFmtId="164" fontId="0" fillId="0" borderId="2" xfId="1" applyNumberFormat="1" applyFont="1" applyBorder="1" applyAlignment="1">
      <alignment vertical="center" wrapText="1"/>
    </xf>
    <xf numFmtId="165" fontId="0" fillId="0" borderId="0" xfId="2" applyNumberFormat="1" applyFont="1"/>
    <xf numFmtId="0" fontId="0" fillId="0" borderId="0" xfId="0" applyBorder="1"/>
    <xf numFmtId="164" fontId="0" fillId="0" borderId="0" xfId="1" applyNumberFormat="1" applyFont="1" applyBorder="1"/>
    <xf numFmtId="0" fontId="0" fillId="0" borderId="0" xfId="0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0" fillId="0" borderId="0" xfId="1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167" fontId="0" fillId="0" borderId="0" xfId="0" applyNumberFormat="1" applyAlignment="1">
      <alignment vertical="center" wrapText="1"/>
    </xf>
    <xf numFmtId="167" fontId="0" fillId="0" borderId="0" xfId="1" applyNumberFormat="1" applyFont="1" applyAlignment="1">
      <alignment vertical="center" wrapText="1"/>
    </xf>
    <xf numFmtId="0" fontId="2" fillId="0" borderId="3" xfId="0" applyFont="1" applyBorder="1" applyAlignment="1">
      <alignment vertical="center" wrapText="1"/>
    </xf>
    <xf numFmtId="164" fontId="0" fillId="0" borderId="3" xfId="1" applyNumberFormat="1" applyFont="1" applyBorder="1" applyAlignment="1">
      <alignment vertical="center" wrapText="1"/>
    </xf>
    <xf numFmtId="164" fontId="0" fillId="0" borderId="4" xfId="1" applyNumberFormat="1" applyFont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164" fontId="0" fillId="0" borderId="0" xfId="1" applyNumberFormat="1" applyFont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CD911-1900-41F7-AA9A-D5693D36D5A4}">
  <dimension ref="B3:J18"/>
  <sheetViews>
    <sheetView showGridLines="0" tabSelected="1" workbookViewId="0">
      <selection activeCell="H14" sqref="H14"/>
    </sheetView>
  </sheetViews>
  <sheetFormatPr defaultRowHeight="14.4" x14ac:dyDescent="0.3"/>
  <cols>
    <col min="2" max="2" width="11.33203125" bestFit="1" customWidth="1"/>
    <col min="5" max="5" width="7.44140625" bestFit="1" customWidth="1"/>
    <col min="6" max="6" width="7.109375" bestFit="1" customWidth="1"/>
    <col min="7" max="7" width="7.44140625" bestFit="1" customWidth="1"/>
    <col min="8" max="9" width="7.109375" bestFit="1" customWidth="1"/>
  </cols>
  <sheetData>
    <row r="3" spans="2:10" ht="28.8" x14ac:dyDescent="0.3">
      <c r="B3" s="9" t="s">
        <v>24</v>
      </c>
      <c r="C3" s="2"/>
      <c r="D3" s="2"/>
      <c r="E3" s="9" t="s">
        <v>33</v>
      </c>
      <c r="F3" s="9">
        <v>2022</v>
      </c>
      <c r="G3" s="9" t="s">
        <v>34</v>
      </c>
      <c r="H3" s="9">
        <v>2021</v>
      </c>
      <c r="I3" s="9">
        <v>2020</v>
      </c>
    </row>
    <row r="4" spans="2:10" x14ac:dyDescent="0.3">
      <c r="B4" s="2" t="s">
        <v>25</v>
      </c>
      <c r="C4" s="2"/>
      <c r="D4" s="2"/>
      <c r="E4" s="5">
        <v>5910</v>
      </c>
      <c r="F4" s="6">
        <v>12639.120652850001</v>
      </c>
      <c r="G4" s="6">
        <v>5934</v>
      </c>
      <c r="H4" s="6">
        <v>11690.761920449</v>
      </c>
      <c r="I4" s="6">
        <v>11473.483496250001</v>
      </c>
      <c r="J4" s="7"/>
    </row>
    <row r="5" spans="2:10" x14ac:dyDescent="0.3">
      <c r="B5" s="2" t="s">
        <v>21</v>
      </c>
      <c r="C5" s="2"/>
      <c r="D5" s="2"/>
      <c r="E5" s="5">
        <v>4730</v>
      </c>
      <c r="F5" s="6">
        <v>9287.0516096779993</v>
      </c>
      <c r="G5" s="6">
        <v>4243</v>
      </c>
      <c r="H5" s="6">
        <v>8443.6994599289992</v>
      </c>
      <c r="I5" s="6">
        <v>8365.691335567999</v>
      </c>
      <c r="J5" s="7"/>
    </row>
    <row r="6" spans="2:10" x14ac:dyDescent="0.3">
      <c r="B6" s="2" t="s">
        <v>22</v>
      </c>
      <c r="C6" s="2"/>
      <c r="D6" s="2"/>
      <c r="E6" s="5">
        <v>2801</v>
      </c>
      <c r="F6" s="6">
        <v>5728.6054127070001</v>
      </c>
      <c r="G6" s="6">
        <v>2692</v>
      </c>
      <c r="H6" s="6">
        <v>5549.4200232610001</v>
      </c>
      <c r="I6" s="6">
        <v>5937.0020576780007</v>
      </c>
      <c r="J6" s="7"/>
    </row>
    <row r="7" spans="2:10" ht="15" thickBot="1" x14ac:dyDescent="0.35">
      <c r="B7" s="9" t="s">
        <v>11</v>
      </c>
      <c r="C7" s="2"/>
      <c r="D7" s="2"/>
      <c r="E7" s="12">
        <v>13441</v>
      </c>
      <c r="F7" s="12">
        <v>27655</v>
      </c>
      <c r="G7" s="12">
        <v>12869</v>
      </c>
      <c r="H7" s="12">
        <v>25684</v>
      </c>
      <c r="I7" s="12">
        <v>25776</v>
      </c>
      <c r="J7" s="7"/>
    </row>
    <row r="8" spans="2:10" ht="15" thickTop="1" x14ac:dyDescent="0.3">
      <c r="B8" s="2"/>
      <c r="C8" s="2"/>
      <c r="D8" s="2"/>
      <c r="E8" s="5"/>
      <c r="F8" s="6"/>
      <c r="G8" s="6"/>
      <c r="H8" s="6"/>
      <c r="I8" s="7"/>
      <c r="J8" s="7"/>
    </row>
    <row r="9" spans="2:10" x14ac:dyDescent="0.3">
      <c r="F9" s="7"/>
      <c r="G9" s="7"/>
      <c r="H9" s="7"/>
      <c r="I9" s="7"/>
      <c r="J9" s="7"/>
    </row>
    <row r="10" spans="2:10" s="15" customFormat="1" x14ac:dyDescent="0.3">
      <c r="F10" s="16"/>
      <c r="G10" s="16"/>
      <c r="H10" s="16"/>
      <c r="I10" s="16"/>
      <c r="J10" s="16"/>
    </row>
    <row r="11" spans="2:10" s="15" customFormat="1" x14ac:dyDescent="0.3">
      <c r="F11" s="16"/>
      <c r="G11" s="16"/>
      <c r="H11" s="16"/>
      <c r="I11" s="16"/>
      <c r="J11" s="16"/>
    </row>
    <row r="12" spans="2:10" s="15" customFormat="1" x14ac:dyDescent="0.3">
      <c r="B12" s="17"/>
      <c r="C12" s="17"/>
      <c r="D12" s="17"/>
      <c r="E12" s="17"/>
      <c r="F12" s="18"/>
      <c r="G12" s="18"/>
      <c r="I12" s="16"/>
      <c r="J12" s="16"/>
    </row>
    <row r="13" spans="2:10" s="15" customFormat="1" x14ac:dyDescent="0.3">
      <c r="B13" s="17"/>
      <c r="C13" s="17"/>
      <c r="D13" s="17"/>
      <c r="E13" s="17"/>
      <c r="F13" s="18"/>
      <c r="G13" s="18"/>
      <c r="I13" s="16"/>
      <c r="J13" s="16"/>
    </row>
    <row r="14" spans="2:10" s="15" customFormat="1" x14ac:dyDescent="0.3">
      <c r="B14" s="17"/>
      <c r="C14" s="17"/>
      <c r="D14" s="17"/>
      <c r="E14" s="17"/>
      <c r="F14" s="19"/>
      <c r="G14" s="19"/>
    </row>
    <row r="15" spans="2:10" s="15" customFormat="1" x14ac:dyDescent="0.3">
      <c r="B15" s="17"/>
      <c r="C15" s="17"/>
      <c r="D15" s="17"/>
      <c r="E15" s="17"/>
      <c r="F15" s="19"/>
      <c r="G15" s="19"/>
    </row>
    <row r="16" spans="2:10" s="15" customFormat="1" x14ac:dyDescent="0.3">
      <c r="B16" s="17"/>
      <c r="C16" s="17"/>
      <c r="D16" s="17"/>
      <c r="E16" s="17"/>
      <c r="F16" s="19"/>
      <c r="G16" s="19"/>
    </row>
    <row r="17" spans="2:8" s="15" customFormat="1" x14ac:dyDescent="0.3">
      <c r="B17" s="17"/>
      <c r="C17" s="17"/>
      <c r="D17" s="17"/>
      <c r="E17" s="17"/>
      <c r="F17" s="19"/>
      <c r="G17" s="19"/>
    </row>
    <row r="18" spans="2:8" s="15" customFormat="1" x14ac:dyDescent="0.3">
      <c r="F18" s="19"/>
      <c r="G18" s="19"/>
      <c r="H18" s="1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148D9-DFFB-45DC-A2F5-1E5018FAABB5}">
  <dimension ref="B6:Q36"/>
  <sheetViews>
    <sheetView showGridLines="0" workbookViewId="0">
      <selection activeCell="C26" sqref="C26"/>
    </sheetView>
  </sheetViews>
  <sheetFormatPr defaultRowHeight="14.4" x14ac:dyDescent="0.3"/>
  <cols>
    <col min="2" max="2" width="49.6640625" bestFit="1" customWidth="1"/>
    <col min="3" max="3" width="10" bestFit="1" customWidth="1"/>
    <col min="4" max="4" width="11.5546875" customWidth="1"/>
    <col min="5" max="6" width="10" bestFit="1" customWidth="1"/>
    <col min="7" max="7" width="11.5546875" customWidth="1"/>
    <col min="8" max="9" width="10" bestFit="1" customWidth="1"/>
    <col min="10" max="10" width="10.5546875" customWidth="1"/>
    <col min="11" max="11" width="10" bestFit="1" customWidth="1"/>
  </cols>
  <sheetData>
    <row r="6" spans="2:17" s="1" customFormat="1" x14ac:dyDescent="0.3">
      <c r="B6" s="9"/>
      <c r="C6" s="9"/>
      <c r="D6" s="9"/>
      <c r="E6" s="9" t="s">
        <v>41</v>
      </c>
      <c r="F6" s="23"/>
      <c r="G6" s="9"/>
      <c r="H6" s="9">
        <v>2022</v>
      </c>
      <c r="I6" s="23"/>
      <c r="J6" s="9"/>
      <c r="K6" s="9" t="s">
        <v>40</v>
      </c>
      <c r="L6" s="23"/>
      <c r="M6" s="9"/>
      <c r="N6" s="9">
        <v>2021</v>
      </c>
      <c r="O6" s="23"/>
      <c r="P6" s="9"/>
      <c r="Q6" s="9">
        <v>2020</v>
      </c>
    </row>
    <row r="7" spans="2:17" ht="72" x14ac:dyDescent="0.3">
      <c r="B7" s="17"/>
      <c r="C7" s="28" t="s">
        <v>44</v>
      </c>
      <c r="D7" s="20" t="s">
        <v>43</v>
      </c>
      <c r="E7" s="20" t="s">
        <v>27</v>
      </c>
      <c r="F7" s="29" t="s">
        <v>44</v>
      </c>
      <c r="G7" s="20" t="s">
        <v>43</v>
      </c>
      <c r="H7" s="20" t="s">
        <v>27</v>
      </c>
      <c r="I7" s="29" t="s">
        <v>44</v>
      </c>
      <c r="J7" s="20" t="s">
        <v>43</v>
      </c>
      <c r="K7" s="20" t="s">
        <v>27</v>
      </c>
      <c r="L7" s="29" t="s">
        <v>42</v>
      </c>
      <c r="M7" s="20" t="s">
        <v>43</v>
      </c>
      <c r="N7" s="20" t="s">
        <v>26</v>
      </c>
      <c r="O7" s="29" t="s">
        <v>44</v>
      </c>
      <c r="P7" s="20" t="s">
        <v>43</v>
      </c>
      <c r="Q7" s="20" t="s">
        <v>27</v>
      </c>
    </row>
    <row r="8" spans="2:17" x14ac:dyDescent="0.3">
      <c r="B8" s="2" t="s">
        <v>25</v>
      </c>
      <c r="C8" s="6">
        <v>3305</v>
      </c>
      <c r="D8" s="6">
        <v>-137</v>
      </c>
      <c r="E8" s="6">
        <v>3168</v>
      </c>
      <c r="F8" s="24">
        <v>6835.462160092</v>
      </c>
      <c r="G8" s="6">
        <v>-630</v>
      </c>
      <c r="H8" s="6">
        <v>6205.3680532477101</v>
      </c>
      <c r="I8" s="24">
        <v>3136</v>
      </c>
      <c r="J8" s="6">
        <v>-335</v>
      </c>
      <c r="K8" s="6">
        <v>2801</v>
      </c>
      <c r="L8" s="24">
        <v>5887.0537634350003</v>
      </c>
      <c r="M8" s="6">
        <v>-321</v>
      </c>
      <c r="N8" s="6">
        <v>5565.6397398006002</v>
      </c>
      <c r="O8" s="24">
        <v>5784</v>
      </c>
      <c r="P8" s="6">
        <v>-809</v>
      </c>
      <c r="Q8" s="6">
        <v>4975</v>
      </c>
    </row>
    <row r="9" spans="2:17" x14ac:dyDescent="0.3">
      <c r="B9" s="2" t="s">
        <v>21</v>
      </c>
      <c r="C9" s="6">
        <v>1648</v>
      </c>
      <c r="D9" s="6">
        <v>119</v>
      </c>
      <c r="E9" s="6">
        <v>1767</v>
      </c>
      <c r="F9" s="24">
        <v>3347.8126100960003</v>
      </c>
      <c r="G9" s="6">
        <v>-422</v>
      </c>
      <c r="H9" s="6">
        <v>2925.5929552491002</v>
      </c>
      <c r="I9" s="24">
        <v>1483</v>
      </c>
      <c r="J9" s="6">
        <v>-975</v>
      </c>
      <c r="K9" s="6">
        <v>508</v>
      </c>
      <c r="L9" s="24">
        <v>3059.36933602</v>
      </c>
      <c r="M9" s="6">
        <v>-157</v>
      </c>
      <c r="N9" s="6">
        <v>2901.6557928800999</v>
      </c>
      <c r="O9" s="24">
        <v>3259</v>
      </c>
      <c r="P9" s="6">
        <v>-183</v>
      </c>
      <c r="Q9" s="6">
        <v>3076</v>
      </c>
    </row>
    <row r="10" spans="2:17" x14ac:dyDescent="0.3">
      <c r="B10" s="2" t="s">
        <v>22</v>
      </c>
      <c r="C10" s="6">
        <v>1067</v>
      </c>
      <c r="D10" s="6">
        <v>-67</v>
      </c>
      <c r="E10" s="6">
        <v>1000</v>
      </c>
      <c r="F10" s="24">
        <v>2224.781961917</v>
      </c>
      <c r="G10" s="6">
        <v>-833</v>
      </c>
      <c r="H10" s="6">
        <v>1392.1796053191899</v>
      </c>
      <c r="I10" s="24">
        <v>1026</v>
      </c>
      <c r="J10" s="6">
        <v>-657</v>
      </c>
      <c r="K10" s="6">
        <v>369</v>
      </c>
      <c r="L10" s="24">
        <v>2203.7350931020001</v>
      </c>
      <c r="M10" s="6">
        <v>-438</v>
      </c>
      <c r="N10" s="6">
        <v>1766.4954135652999</v>
      </c>
      <c r="O10" s="24">
        <v>2322</v>
      </c>
      <c r="P10" s="6">
        <v>-411</v>
      </c>
      <c r="Q10" s="6">
        <v>1911</v>
      </c>
    </row>
    <row r="11" spans="2:17" x14ac:dyDescent="0.3">
      <c r="B11" s="9" t="s">
        <v>20</v>
      </c>
      <c r="C11" s="13">
        <v>6020</v>
      </c>
      <c r="D11" s="13">
        <v>-85</v>
      </c>
      <c r="E11" s="13">
        <v>5935</v>
      </c>
      <c r="F11" s="25">
        <v>12408</v>
      </c>
      <c r="G11" s="13">
        <v>-1885</v>
      </c>
      <c r="H11" s="13">
        <v>10523</v>
      </c>
      <c r="I11" s="25">
        <v>5645</v>
      </c>
      <c r="J11" s="13">
        <v>-1967</v>
      </c>
      <c r="K11" s="13">
        <v>3678</v>
      </c>
      <c r="L11" s="25">
        <v>11150</v>
      </c>
      <c r="M11" s="13">
        <v>-916</v>
      </c>
      <c r="N11" s="13">
        <v>10234</v>
      </c>
      <c r="O11" s="25">
        <v>11365</v>
      </c>
      <c r="P11" s="13">
        <v>-1403</v>
      </c>
      <c r="Q11" s="13">
        <v>9962</v>
      </c>
    </row>
    <row r="12" spans="2:17" s="15" customFormat="1" x14ac:dyDescent="0.3">
      <c r="B12" s="1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2:17" s="15" customFormat="1" x14ac:dyDescent="0.3">
      <c r="B13" s="17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2:17" s="15" customFormat="1" x14ac:dyDescent="0.3">
      <c r="B14" s="17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2:17" s="15" customFormat="1" x14ac:dyDescent="0.3">
      <c r="B15" s="17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2:17" s="15" customFormat="1" x14ac:dyDescent="0.3">
      <c r="B16" s="17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2:12" s="15" customFormat="1" x14ac:dyDescent="0.3">
      <c r="C17" s="16"/>
      <c r="D17" s="16"/>
      <c r="E17" s="16"/>
      <c r="F17" s="16"/>
      <c r="G17" s="16"/>
      <c r="H17" s="16"/>
      <c r="I17" s="16"/>
      <c r="J17" s="16"/>
      <c r="K17" s="16"/>
      <c r="L17" s="16"/>
    </row>
    <row r="18" spans="2:12" s="15" customFormat="1" x14ac:dyDescent="0.3"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2" s="15" customFormat="1" x14ac:dyDescent="0.3"/>
    <row r="20" spans="2:12" s="15" customFormat="1" x14ac:dyDescent="0.3"/>
    <row r="21" spans="2:12" s="15" customFormat="1" x14ac:dyDescent="0.3"/>
    <row r="22" spans="2:12" s="15" customFormat="1" x14ac:dyDescent="0.3">
      <c r="B22" s="17"/>
      <c r="C22" s="17"/>
      <c r="D22" s="17"/>
      <c r="E22" s="17"/>
      <c r="F22" s="17"/>
      <c r="G22" s="17"/>
      <c r="H22" s="17"/>
      <c r="I22" s="17"/>
      <c r="J22" s="17"/>
      <c r="K22" s="17"/>
    </row>
    <row r="23" spans="2:12" s="15" customFormat="1" x14ac:dyDescent="0.3">
      <c r="B23" s="17"/>
      <c r="C23" s="18"/>
      <c r="D23" s="18"/>
      <c r="E23" s="18"/>
      <c r="F23" s="18"/>
      <c r="G23" s="18"/>
      <c r="H23" s="18"/>
      <c r="I23" s="18"/>
      <c r="J23" s="18"/>
      <c r="K23" s="18"/>
    </row>
    <row r="24" spans="2:12" s="15" customFormat="1" x14ac:dyDescent="0.3">
      <c r="B24" s="17"/>
      <c r="C24" s="19"/>
      <c r="D24" s="19"/>
      <c r="E24" s="19"/>
      <c r="F24" s="19"/>
      <c r="G24" s="19"/>
      <c r="H24" s="19"/>
      <c r="I24" s="19"/>
      <c r="J24" s="19"/>
      <c r="K24" s="19"/>
      <c r="L24" s="16"/>
    </row>
    <row r="25" spans="2:12" s="15" customFormat="1" x14ac:dyDescent="0.3">
      <c r="B25" s="17"/>
      <c r="C25" s="19"/>
      <c r="D25" s="19"/>
      <c r="E25" s="19"/>
      <c r="F25" s="19"/>
      <c r="G25" s="19"/>
      <c r="H25" s="19"/>
      <c r="I25" s="19"/>
      <c r="J25" s="19"/>
      <c r="K25" s="19"/>
      <c r="L25" s="16"/>
    </row>
    <row r="26" spans="2:12" s="15" customFormat="1" x14ac:dyDescent="0.3">
      <c r="B26" s="17"/>
      <c r="C26" s="19"/>
      <c r="D26" s="19"/>
      <c r="E26" s="19"/>
      <c r="F26" s="19"/>
      <c r="G26" s="19"/>
      <c r="H26" s="19"/>
      <c r="I26" s="19"/>
      <c r="J26" s="19"/>
      <c r="K26" s="19"/>
      <c r="L26" s="16"/>
    </row>
    <row r="27" spans="2:12" s="15" customFormat="1" x14ac:dyDescent="0.3">
      <c r="B27" s="17"/>
      <c r="C27" s="19"/>
      <c r="D27" s="19"/>
      <c r="E27" s="19"/>
      <c r="F27" s="19"/>
      <c r="G27" s="19"/>
      <c r="H27" s="19"/>
      <c r="I27" s="19"/>
      <c r="J27" s="19"/>
      <c r="K27" s="19"/>
      <c r="L27" s="16"/>
    </row>
    <row r="28" spans="2:12" s="15" customFormat="1" x14ac:dyDescent="0.3">
      <c r="B28" s="17"/>
      <c r="C28" s="19"/>
      <c r="D28" s="19"/>
      <c r="E28" s="19"/>
      <c r="F28" s="19"/>
      <c r="G28" s="19"/>
      <c r="H28" s="19"/>
      <c r="I28" s="19"/>
      <c r="J28" s="19"/>
      <c r="K28" s="19"/>
      <c r="L28" s="16"/>
    </row>
    <row r="29" spans="2:12" s="15" customFormat="1" x14ac:dyDescent="0.3">
      <c r="B29" s="17"/>
      <c r="C29" s="19"/>
      <c r="D29" s="19"/>
      <c r="E29" s="19"/>
      <c r="F29" s="19"/>
      <c r="G29" s="19"/>
      <c r="H29" s="19"/>
      <c r="I29" s="19"/>
      <c r="J29" s="19"/>
      <c r="K29" s="19"/>
      <c r="L29" s="16"/>
    </row>
    <row r="30" spans="2:12" s="15" customFormat="1" x14ac:dyDescent="0.3">
      <c r="B30" s="17"/>
      <c r="C30" s="19"/>
      <c r="D30" s="19"/>
      <c r="E30" s="19"/>
      <c r="F30" s="19"/>
      <c r="G30" s="19"/>
      <c r="H30" s="19"/>
      <c r="I30" s="19"/>
      <c r="J30" s="19"/>
      <c r="K30" s="19"/>
      <c r="L30" s="16"/>
    </row>
    <row r="31" spans="2:12" s="15" customFormat="1" x14ac:dyDescent="0.3">
      <c r="B31" s="17"/>
      <c r="C31" s="19"/>
      <c r="D31" s="19"/>
      <c r="E31" s="19"/>
      <c r="F31" s="19"/>
      <c r="G31" s="19"/>
      <c r="H31" s="19"/>
      <c r="I31" s="19"/>
      <c r="J31" s="19"/>
      <c r="K31" s="19"/>
      <c r="L31" s="16"/>
    </row>
    <row r="32" spans="2:12" s="15" customFormat="1" x14ac:dyDescent="0.3">
      <c r="B32" s="17"/>
      <c r="C32" s="19"/>
      <c r="D32" s="19"/>
      <c r="E32" s="19"/>
      <c r="F32" s="19"/>
      <c r="G32" s="19"/>
      <c r="H32" s="19"/>
      <c r="I32" s="19"/>
      <c r="J32" s="19"/>
      <c r="K32" s="19"/>
      <c r="L32" s="16"/>
    </row>
    <row r="33" spans="3:12" s="15" customFormat="1" x14ac:dyDescent="0.3"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3:12" s="15" customFormat="1" x14ac:dyDescent="0.3">
      <c r="C34" s="16"/>
      <c r="D34" s="16"/>
      <c r="E34" s="16"/>
      <c r="F34" s="16"/>
      <c r="G34" s="16"/>
      <c r="H34" s="16"/>
      <c r="I34" s="16"/>
      <c r="J34" s="16"/>
      <c r="K34" s="16"/>
      <c r="L34" s="16"/>
    </row>
    <row r="35" spans="3:12" s="15" customFormat="1" x14ac:dyDescent="0.3"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3:12" s="15" customFormat="1" x14ac:dyDescent="0.3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10C19-25A5-4643-9E89-645005697782}">
  <dimension ref="B3:L40"/>
  <sheetViews>
    <sheetView showGridLines="0" workbookViewId="0">
      <selection activeCell="C32" sqref="C32:F32"/>
    </sheetView>
  </sheetViews>
  <sheetFormatPr defaultRowHeight="14.4" x14ac:dyDescent="0.3"/>
  <cols>
    <col min="2" max="2" width="35.88671875" customWidth="1"/>
    <col min="3" max="3" width="11.21875" bestFit="1" customWidth="1"/>
    <col min="4" max="4" width="11.5546875" bestFit="1" customWidth="1"/>
    <col min="5" max="5" width="10" bestFit="1" customWidth="1"/>
    <col min="6" max="6" width="10.6640625" customWidth="1"/>
    <col min="7" max="7" width="12.21875" bestFit="1" customWidth="1"/>
    <col min="8" max="8" width="11.5546875" bestFit="1" customWidth="1"/>
  </cols>
  <sheetData>
    <row r="3" spans="2:10" x14ac:dyDescent="0.3">
      <c r="B3" s="1" t="s">
        <v>0</v>
      </c>
      <c r="C3" s="1"/>
    </row>
    <row r="5" spans="2:10" x14ac:dyDescent="0.3">
      <c r="B5" s="9" t="s">
        <v>1</v>
      </c>
      <c r="C5" s="9"/>
      <c r="D5" s="2"/>
      <c r="E5" s="5"/>
      <c r="F5" s="2"/>
      <c r="G5" s="2"/>
      <c r="H5" s="2"/>
    </row>
    <row r="6" spans="2:10" ht="28.8" x14ac:dyDescent="0.3">
      <c r="B6" s="9"/>
      <c r="C6" s="20" t="s">
        <v>36</v>
      </c>
      <c r="D6" s="20" t="s">
        <v>31</v>
      </c>
      <c r="E6" s="20" t="s">
        <v>35</v>
      </c>
      <c r="F6" s="20" t="s">
        <v>32</v>
      </c>
      <c r="G6" s="20" t="s">
        <v>2</v>
      </c>
    </row>
    <row r="7" spans="2:10" x14ac:dyDescent="0.3">
      <c r="B7" s="2" t="s">
        <v>3</v>
      </c>
      <c r="C7" s="5"/>
      <c r="D7" s="2"/>
      <c r="E7" s="5"/>
      <c r="F7" s="2"/>
      <c r="G7" s="2"/>
    </row>
    <row r="8" spans="2:10" x14ac:dyDescent="0.3">
      <c r="B8" s="2" t="s">
        <v>4</v>
      </c>
      <c r="C8" s="5">
        <v>155</v>
      </c>
      <c r="D8" s="6">
        <v>319.69744400000002</v>
      </c>
      <c r="E8" s="6">
        <v>166</v>
      </c>
      <c r="F8" s="6">
        <v>290.58928600000002</v>
      </c>
      <c r="G8" s="6">
        <v>174.201369</v>
      </c>
      <c r="I8" s="7"/>
      <c r="J8" s="4"/>
    </row>
    <row r="9" spans="2:10" x14ac:dyDescent="0.3">
      <c r="B9" s="2" t="s">
        <v>5</v>
      </c>
      <c r="C9" s="26" t="s">
        <v>39</v>
      </c>
      <c r="D9" s="27">
        <v>0</v>
      </c>
      <c r="E9" s="27">
        <v>0</v>
      </c>
      <c r="F9" s="27">
        <v>0</v>
      </c>
      <c r="G9" s="27">
        <v>0</v>
      </c>
      <c r="I9" s="7"/>
      <c r="J9" s="4"/>
    </row>
    <row r="10" spans="2:10" x14ac:dyDescent="0.3">
      <c r="B10" s="2" t="s">
        <v>6</v>
      </c>
      <c r="C10" s="5">
        <v>112</v>
      </c>
      <c r="D10" s="6">
        <v>300.619845</v>
      </c>
      <c r="E10" s="6">
        <v>179</v>
      </c>
      <c r="F10" s="6">
        <v>602.25105499999995</v>
      </c>
      <c r="G10" s="6">
        <v>161.96186</v>
      </c>
      <c r="I10" s="7"/>
      <c r="J10" s="4"/>
    </row>
    <row r="11" spans="2:10" x14ac:dyDescent="0.3">
      <c r="B11" s="2" t="s">
        <v>7</v>
      </c>
      <c r="C11" s="5">
        <v>2.9</v>
      </c>
      <c r="D11" s="11">
        <v>6.5502451380000002</v>
      </c>
      <c r="E11" s="11">
        <v>3.5</v>
      </c>
      <c r="F11" s="11">
        <v>7.1243638870000003</v>
      </c>
      <c r="G11" s="11">
        <v>7.5073492420000001</v>
      </c>
      <c r="I11" s="7"/>
      <c r="J11" s="4"/>
    </row>
    <row r="12" spans="2:10" x14ac:dyDescent="0.3">
      <c r="B12" s="2" t="s">
        <v>8</v>
      </c>
      <c r="C12" s="5">
        <v>26</v>
      </c>
      <c r="D12" s="6">
        <v>58.740700740000001</v>
      </c>
      <c r="E12" s="6">
        <v>30</v>
      </c>
      <c r="F12" s="6">
        <v>69.520985999999994</v>
      </c>
      <c r="G12" s="6">
        <v>73.052026400000003</v>
      </c>
      <c r="I12" s="7"/>
      <c r="J12" s="4"/>
    </row>
    <row r="13" spans="2:10" x14ac:dyDescent="0.3">
      <c r="B13" s="2" t="s">
        <v>9</v>
      </c>
      <c r="C13" s="5">
        <v>0</v>
      </c>
      <c r="D13" s="6">
        <v>0.20582252400000001</v>
      </c>
      <c r="E13" s="6"/>
      <c r="F13" s="6">
        <v>0.20025827500000001</v>
      </c>
      <c r="G13" s="6">
        <v>0.27159592500000002</v>
      </c>
      <c r="I13" s="7"/>
      <c r="J13" s="4"/>
    </row>
    <row r="14" spans="2:10" x14ac:dyDescent="0.3">
      <c r="B14" s="2" t="s">
        <v>10</v>
      </c>
      <c r="C14" s="5">
        <v>26</v>
      </c>
      <c r="D14" s="6">
        <v>58.946523264</v>
      </c>
      <c r="E14" s="6">
        <v>30</v>
      </c>
      <c r="F14" s="6">
        <v>69.721244275000004</v>
      </c>
      <c r="G14" s="6">
        <v>73.323622325000002</v>
      </c>
      <c r="I14" s="7"/>
      <c r="J14" s="4"/>
    </row>
    <row r="15" spans="2:10" x14ac:dyDescent="0.3">
      <c r="D15" s="7"/>
      <c r="E15" s="7"/>
      <c r="F15" s="7"/>
      <c r="G15" s="7"/>
      <c r="H15" s="7"/>
      <c r="I15" s="7"/>
      <c r="J15" s="4"/>
    </row>
    <row r="16" spans="2:10" x14ac:dyDescent="0.3">
      <c r="D16" s="7"/>
      <c r="E16" s="7"/>
      <c r="F16" s="7"/>
      <c r="G16" s="7"/>
      <c r="H16" s="7"/>
      <c r="I16" s="7"/>
      <c r="J16" s="4"/>
    </row>
    <row r="17" spans="2:11" x14ac:dyDescent="0.3">
      <c r="D17" s="7"/>
      <c r="E17" s="7"/>
      <c r="F17" s="7"/>
      <c r="G17" s="7"/>
      <c r="H17" s="7"/>
      <c r="I17" s="7"/>
      <c r="J17" s="4"/>
    </row>
    <row r="18" spans="2:11" x14ac:dyDescent="0.3">
      <c r="B18" s="9" t="s">
        <v>11</v>
      </c>
      <c r="C18" s="9"/>
      <c r="D18" s="2"/>
      <c r="E18" s="5"/>
      <c r="F18" s="2"/>
      <c r="G18" s="2"/>
      <c r="H18" s="2"/>
      <c r="I18" s="2"/>
      <c r="J18" s="4"/>
    </row>
    <row r="19" spans="2:11" x14ac:dyDescent="0.3">
      <c r="B19" s="2"/>
      <c r="C19" s="20" t="s">
        <v>37</v>
      </c>
      <c r="D19" s="20" t="s">
        <v>29</v>
      </c>
      <c r="E19" s="20" t="s">
        <v>38</v>
      </c>
      <c r="F19" s="20" t="s">
        <v>30</v>
      </c>
      <c r="H19" s="9"/>
      <c r="I19" s="9"/>
      <c r="J19" s="4"/>
    </row>
    <row r="20" spans="2:11" x14ac:dyDescent="0.3">
      <c r="B20" s="2" t="s">
        <v>3</v>
      </c>
      <c r="C20" s="5"/>
      <c r="D20" s="3"/>
      <c r="E20" s="3"/>
      <c r="F20" s="3"/>
      <c r="H20" s="3"/>
      <c r="I20" s="3"/>
      <c r="J20" s="4"/>
      <c r="K20" s="4"/>
    </row>
    <row r="21" spans="2:11" x14ac:dyDescent="0.3">
      <c r="B21" s="2" t="s">
        <v>12</v>
      </c>
      <c r="C21" s="6">
        <v>520</v>
      </c>
      <c r="D21" s="6">
        <v>913.48205091800003</v>
      </c>
      <c r="E21" s="6">
        <v>402</v>
      </c>
      <c r="F21" s="6">
        <v>560.96660515300005</v>
      </c>
      <c r="H21" s="10"/>
      <c r="I21" s="10"/>
      <c r="J21" s="7"/>
      <c r="K21" s="4"/>
    </row>
    <row r="22" spans="2:11" x14ac:dyDescent="0.3">
      <c r="B22" s="2" t="s">
        <v>13</v>
      </c>
      <c r="C22" s="6">
        <v>0</v>
      </c>
      <c r="D22" s="6">
        <v>0.18551502</v>
      </c>
      <c r="E22" s="6">
        <v>0</v>
      </c>
      <c r="F22" s="6">
        <v>0.601014206</v>
      </c>
      <c r="H22" s="10"/>
      <c r="I22" s="10"/>
      <c r="J22" s="7"/>
      <c r="K22" s="4"/>
    </row>
    <row r="23" spans="2:11" x14ac:dyDescent="0.3">
      <c r="B23" s="2" t="s">
        <v>14</v>
      </c>
      <c r="C23" s="6">
        <v>10</v>
      </c>
      <c r="D23" s="6">
        <v>36.426923115999998</v>
      </c>
      <c r="E23" s="6">
        <v>12</v>
      </c>
      <c r="F23" s="6">
        <v>1.8544660660000001</v>
      </c>
      <c r="H23" s="10"/>
      <c r="I23" s="10"/>
      <c r="J23" s="7"/>
      <c r="K23" s="4"/>
    </row>
    <row r="24" spans="2:11" x14ac:dyDescent="0.3">
      <c r="B24" s="2" t="s">
        <v>15</v>
      </c>
      <c r="C24" s="6">
        <v>530</v>
      </c>
      <c r="D24" s="6">
        <v>949</v>
      </c>
      <c r="E24" s="6">
        <v>414</v>
      </c>
      <c r="F24" s="6">
        <v>564</v>
      </c>
      <c r="H24" s="10"/>
      <c r="I24" s="10"/>
      <c r="J24" s="7"/>
      <c r="K24" s="4"/>
    </row>
    <row r="25" spans="2:11" x14ac:dyDescent="0.3">
      <c r="B25" s="2" t="s">
        <v>16</v>
      </c>
      <c r="C25" s="6">
        <v>553</v>
      </c>
      <c r="D25" s="6">
        <v>1173.5222524139999</v>
      </c>
      <c r="E25" s="6">
        <v>580</v>
      </c>
      <c r="F25" s="6">
        <v>1077.1305805500001</v>
      </c>
      <c r="H25" s="10"/>
      <c r="I25" s="10"/>
      <c r="J25" s="7"/>
      <c r="K25" s="4"/>
    </row>
    <row r="26" spans="2:11" x14ac:dyDescent="0.3">
      <c r="B26" s="2" t="s">
        <v>17</v>
      </c>
      <c r="C26" s="6">
        <v>4800</v>
      </c>
      <c r="D26" s="6">
        <v>10470.241514005</v>
      </c>
      <c r="E26" s="6">
        <v>4928</v>
      </c>
      <c r="F26" s="6">
        <v>10014.892135</v>
      </c>
      <c r="H26" s="10"/>
      <c r="I26" s="10"/>
      <c r="J26" s="7"/>
      <c r="K26" s="4"/>
    </row>
    <row r="27" spans="2:11" x14ac:dyDescent="0.3">
      <c r="B27" s="2" t="s">
        <v>18</v>
      </c>
      <c r="C27" s="6">
        <v>27</v>
      </c>
      <c r="D27" s="6">
        <v>46</v>
      </c>
      <c r="E27" s="6">
        <v>12</v>
      </c>
      <c r="F27" s="6">
        <v>35</v>
      </c>
      <c r="H27" s="10"/>
      <c r="I27" s="10"/>
      <c r="J27" s="7"/>
      <c r="K27" s="4"/>
    </row>
    <row r="28" spans="2:11" x14ac:dyDescent="0.3">
      <c r="B28" s="2" t="s">
        <v>11</v>
      </c>
      <c r="C28" s="6">
        <v>5910</v>
      </c>
      <c r="D28" s="6">
        <v>12639.120652850001</v>
      </c>
      <c r="E28" s="6">
        <v>5934</v>
      </c>
      <c r="F28" s="6">
        <v>11690.761920449</v>
      </c>
      <c r="H28" s="10"/>
      <c r="I28" s="10"/>
      <c r="J28" s="7"/>
      <c r="K28" s="4"/>
    </row>
    <row r="29" spans="2:11" x14ac:dyDescent="0.3">
      <c r="D29" s="7"/>
      <c r="E29" s="7"/>
      <c r="F29" s="7"/>
      <c r="G29" s="7"/>
      <c r="H29" s="7"/>
      <c r="I29" s="7"/>
      <c r="J29" s="7"/>
      <c r="K29" s="4"/>
    </row>
    <row r="30" spans="2:11" x14ac:dyDescent="0.3">
      <c r="D30" s="7"/>
      <c r="E30" s="7"/>
      <c r="F30" s="7"/>
      <c r="G30" s="7"/>
      <c r="H30" s="7"/>
      <c r="I30" s="7"/>
      <c r="J30" s="7"/>
      <c r="K30" s="4"/>
    </row>
    <row r="31" spans="2:11" ht="15" customHeight="1" x14ac:dyDescent="0.3">
      <c r="B31" s="30" t="s">
        <v>19</v>
      </c>
      <c r="C31" s="30"/>
      <c r="D31" s="30"/>
      <c r="E31" s="30"/>
      <c r="F31" s="30"/>
      <c r="G31" s="30"/>
      <c r="H31" s="30"/>
      <c r="I31" s="30"/>
      <c r="J31" s="4"/>
      <c r="K31" s="4"/>
    </row>
    <row r="32" spans="2:11" x14ac:dyDescent="0.3">
      <c r="B32" s="2"/>
      <c r="C32" s="20" t="s">
        <v>37</v>
      </c>
      <c r="D32" s="20" t="s">
        <v>29</v>
      </c>
      <c r="E32" s="20" t="s">
        <v>38</v>
      </c>
      <c r="F32" s="20" t="s">
        <v>30</v>
      </c>
      <c r="H32" s="9"/>
      <c r="I32" s="9"/>
      <c r="J32" s="4"/>
      <c r="K32" s="4"/>
    </row>
    <row r="33" spans="2:12" x14ac:dyDescent="0.3">
      <c r="B33" s="2" t="s">
        <v>20</v>
      </c>
      <c r="C33" s="6">
        <f>3168+137</f>
        <v>3305</v>
      </c>
      <c r="D33" s="6">
        <v>6835</v>
      </c>
      <c r="E33" s="6">
        <f>2801+335</f>
        <v>3136</v>
      </c>
      <c r="F33" s="6">
        <v>5887</v>
      </c>
      <c r="H33" s="10"/>
      <c r="I33" s="10"/>
      <c r="J33" s="7"/>
      <c r="K33" s="7"/>
      <c r="L33" s="8"/>
    </row>
    <row r="34" spans="2:12" x14ac:dyDescent="0.3">
      <c r="B34" s="5" t="s">
        <v>28</v>
      </c>
      <c r="C34" s="10">
        <f>C33/C28</f>
        <v>0.55922165820642977</v>
      </c>
      <c r="D34" s="10">
        <f t="shared" ref="D34:F34" si="0">D33/D28</f>
        <v>0.54078129228545446</v>
      </c>
      <c r="E34" s="10">
        <f t="shared" si="0"/>
        <v>0.52847994607347493</v>
      </c>
      <c r="F34" s="10">
        <f t="shared" si="0"/>
        <v>0.50355999378472516</v>
      </c>
      <c r="H34" s="6"/>
      <c r="I34" s="6"/>
      <c r="J34" s="7"/>
      <c r="K34" s="7"/>
      <c r="L34" s="8"/>
    </row>
    <row r="35" spans="2:12" x14ac:dyDescent="0.3">
      <c r="D35" s="7"/>
      <c r="E35" s="7"/>
      <c r="F35" s="14"/>
      <c r="G35" s="7"/>
      <c r="H35" s="7"/>
      <c r="I35" s="7"/>
      <c r="J35" s="7"/>
      <c r="K35" s="7"/>
      <c r="L35" s="8"/>
    </row>
    <row r="36" spans="2:12" x14ac:dyDescent="0.3">
      <c r="D36" s="7"/>
      <c r="E36" s="7"/>
      <c r="F36" s="7"/>
      <c r="G36" s="7"/>
      <c r="H36" s="7"/>
      <c r="I36" s="7"/>
      <c r="J36" s="7"/>
      <c r="K36" s="7"/>
      <c r="L36" s="8"/>
    </row>
    <row r="37" spans="2:12" x14ac:dyDescent="0.3">
      <c r="D37" s="8"/>
      <c r="E37" s="8"/>
      <c r="F37" s="8"/>
      <c r="G37" s="8"/>
      <c r="H37" s="8"/>
      <c r="I37" s="8"/>
      <c r="J37" s="8"/>
      <c r="K37" s="8"/>
      <c r="L37" s="8"/>
    </row>
    <row r="38" spans="2:12" x14ac:dyDescent="0.3">
      <c r="D38" s="8"/>
      <c r="E38" s="8"/>
      <c r="F38" s="8"/>
      <c r="G38" s="8"/>
      <c r="H38" s="8"/>
      <c r="I38" s="8"/>
      <c r="J38" s="8"/>
      <c r="K38" s="8"/>
      <c r="L38" s="8"/>
    </row>
    <row r="39" spans="2:12" x14ac:dyDescent="0.3">
      <c r="D39" s="8"/>
      <c r="E39" s="8"/>
      <c r="F39" s="8"/>
      <c r="G39" s="8"/>
      <c r="H39" s="8"/>
      <c r="I39" s="8"/>
      <c r="J39" s="8"/>
      <c r="K39" s="8"/>
      <c r="L39" s="8"/>
    </row>
    <row r="40" spans="2:12" x14ac:dyDescent="0.3">
      <c r="D40" s="8"/>
      <c r="E40" s="8"/>
      <c r="F40" s="8"/>
      <c r="G40" s="8"/>
      <c r="H40" s="8"/>
      <c r="I40" s="8"/>
      <c r="J40" s="8"/>
      <c r="K40" s="8"/>
      <c r="L40" s="8"/>
    </row>
  </sheetData>
  <mergeCells count="1">
    <mergeCell ref="B31:I3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ECDA-FD31-4344-8519-AB3F0E1D93CA}">
  <dimension ref="B3:J40"/>
  <sheetViews>
    <sheetView showGridLines="0" topLeftCell="A19" workbookViewId="0">
      <selection activeCell="J25" sqref="J25"/>
    </sheetView>
  </sheetViews>
  <sheetFormatPr defaultRowHeight="14.4" x14ac:dyDescent="0.3"/>
  <cols>
    <col min="2" max="2" width="30" customWidth="1"/>
    <col min="3" max="3" width="10.21875" bestFit="1" customWidth="1"/>
    <col min="4" max="4" width="9.33203125" bestFit="1" customWidth="1"/>
    <col min="5" max="5" width="10" bestFit="1" customWidth="1"/>
    <col min="6" max="7" width="9.33203125" bestFit="1" customWidth="1"/>
  </cols>
  <sheetData>
    <row r="3" spans="2:9" x14ac:dyDescent="0.3">
      <c r="B3" s="1" t="s">
        <v>22</v>
      </c>
      <c r="C3" s="1"/>
    </row>
    <row r="6" spans="2:9" x14ac:dyDescent="0.3">
      <c r="B6" s="9" t="s">
        <v>1</v>
      </c>
      <c r="C6" s="9"/>
      <c r="D6" s="2"/>
      <c r="E6" s="5"/>
      <c r="F6" s="2"/>
      <c r="G6" s="2"/>
      <c r="H6" s="2"/>
    </row>
    <row r="7" spans="2:9" ht="28.8" x14ac:dyDescent="0.3">
      <c r="B7" s="2"/>
      <c r="C7" s="20" t="s">
        <v>36</v>
      </c>
      <c r="D7" s="20" t="s">
        <v>31</v>
      </c>
      <c r="E7" s="20" t="s">
        <v>35</v>
      </c>
      <c r="F7" s="20" t="s">
        <v>32</v>
      </c>
      <c r="G7" s="20" t="s">
        <v>2</v>
      </c>
    </row>
    <row r="8" spans="2:9" x14ac:dyDescent="0.3">
      <c r="B8" s="2" t="s">
        <v>3</v>
      </c>
      <c r="C8" s="5"/>
      <c r="D8" s="2"/>
      <c r="E8" s="5"/>
      <c r="F8" s="2"/>
      <c r="G8" s="2"/>
    </row>
    <row r="9" spans="2:9" x14ac:dyDescent="0.3">
      <c r="B9" s="2" t="s">
        <v>4</v>
      </c>
      <c r="C9" s="5">
        <v>19</v>
      </c>
      <c r="D9" s="6">
        <v>30.699449999999999</v>
      </c>
      <c r="E9" s="6">
        <v>14</v>
      </c>
      <c r="F9" s="6">
        <v>17.725138999999999</v>
      </c>
      <c r="G9" s="6">
        <v>8.4876489999999993</v>
      </c>
      <c r="I9" s="7"/>
    </row>
    <row r="10" spans="2:9" x14ac:dyDescent="0.3">
      <c r="B10" s="2" t="s">
        <v>5</v>
      </c>
      <c r="C10" s="21">
        <v>6</v>
      </c>
      <c r="D10" s="22">
        <v>12.020553663999999</v>
      </c>
      <c r="E10" s="22">
        <v>5.3</v>
      </c>
      <c r="F10" s="22">
        <v>10.708474300000001</v>
      </c>
      <c r="G10" s="22">
        <v>7.9535054199999999</v>
      </c>
      <c r="I10" s="7"/>
    </row>
    <row r="11" spans="2:9" x14ac:dyDescent="0.3">
      <c r="B11" s="2" t="s">
        <v>6</v>
      </c>
      <c r="C11" s="5">
        <v>378</v>
      </c>
      <c r="D11" s="6">
        <v>625.81734200000005</v>
      </c>
      <c r="E11" s="6">
        <v>254</v>
      </c>
      <c r="F11" s="6">
        <v>331.132721</v>
      </c>
      <c r="G11" s="6">
        <v>168.390669</v>
      </c>
      <c r="I11" s="7"/>
    </row>
    <row r="12" spans="2:9" x14ac:dyDescent="0.3">
      <c r="B12" s="2" t="s">
        <v>7</v>
      </c>
      <c r="C12" s="5">
        <v>0</v>
      </c>
      <c r="D12" s="6">
        <v>0</v>
      </c>
      <c r="E12" s="6"/>
      <c r="F12" s="6">
        <v>0</v>
      </c>
      <c r="G12" s="6">
        <v>2.0487270000000002E-3</v>
      </c>
      <c r="I12" s="7"/>
    </row>
    <row r="13" spans="2:9" x14ac:dyDescent="0.3">
      <c r="B13" s="2" t="s">
        <v>8</v>
      </c>
      <c r="C13" s="5">
        <v>126</v>
      </c>
      <c r="D13" s="6">
        <v>266.414413341</v>
      </c>
      <c r="E13" s="6">
        <v>139</v>
      </c>
      <c r="F13" s="6">
        <v>281.14171701200002</v>
      </c>
      <c r="G13" s="6">
        <v>274.3494493</v>
      </c>
      <c r="I13" s="7"/>
    </row>
    <row r="14" spans="2:9" x14ac:dyDescent="0.3">
      <c r="B14" s="2" t="s">
        <v>9</v>
      </c>
      <c r="C14" s="5">
        <v>0</v>
      </c>
      <c r="D14" s="6">
        <v>1.7039503730000001</v>
      </c>
      <c r="E14" s="6"/>
      <c r="F14" s="6">
        <v>1.8283342730000001</v>
      </c>
      <c r="G14" s="6">
        <v>2.0579376950000001</v>
      </c>
      <c r="I14" s="7"/>
    </row>
    <row r="15" spans="2:9" x14ac:dyDescent="0.3">
      <c r="B15" s="2" t="s">
        <v>10</v>
      </c>
      <c r="C15" s="5">
        <v>126</v>
      </c>
      <c r="D15" s="6">
        <v>268.118363714</v>
      </c>
      <c r="E15" s="6">
        <v>139</v>
      </c>
      <c r="F15" s="6">
        <v>282.97005128400002</v>
      </c>
      <c r="G15" s="6">
        <v>276.557386995</v>
      </c>
      <c r="I15" s="7"/>
    </row>
    <row r="16" spans="2:9" x14ac:dyDescent="0.3">
      <c r="D16" s="7"/>
      <c r="E16" s="7"/>
      <c r="F16" s="7"/>
      <c r="G16" s="7"/>
      <c r="H16" s="7"/>
      <c r="I16" s="7"/>
    </row>
    <row r="19" spans="2:10" x14ac:dyDescent="0.3">
      <c r="B19" s="9" t="s">
        <v>11</v>
      </c>
      <c r="C19" s="9"/>
      <c r="D19" s="2"/>
      <c r="E19" s="5"/>
      <c r="F19" s="2"/>
      <c r="G19" s="2"/>
      <c r="H19" s="2"/>
      <c r="I19" s="2"/>
    </row>
    <row r="20" spans="2:10" x14ac:dyDescent="0.3">
      <c r="B20" s="2"/>
      <c r="C20" s="20" t="s">
        <v>37</v>
      </c>
      <c r="D20" s="20" t="s">
        <v>29</v>
      </c>
      <c r="E20" s="20" t="s">
        <v>38</v>
      </c>
      <c r="F20" s="20" t="s">
        <v>30</v>
      </c>
      <c r="H20" s="9"/>
      <c r="I20" s="9"/>
    </row>
    <row r="21" spans="2:10" x14ac:dyDescent="0.3">
      <c r="B21" s="2" t="s">
        <v>3</v>
      </c>
      <c r="C21" s="5"/>
      <c r="D21" s="2"/>
      <c r="E21" s="5"/>
      <c r="F21" s="2"/>
      <c r="H21" s="2"/>
      <c r="I21" s="2"/>
    </row>
    <row r="22" spans="2:10" x14ac:dyDescent="0.3">
      <c r="B22" s="2" t="s">
        <v>12</v>
      </c>
      <c r="C22" s="6">
        <v>43</v>
      </c>
      <c r="D22" s="6">
        <v>58.137073196000003</v>
      </c>
      <c r="E22" s="6">
        <v>26</v>
      </c>
      <c r="F22" s="6">
        <v>37.593297397000001</v>
      </c>
      <c r="H22" s="10"/>
      <c r="I22" s="10"/>
      <c r="J22" s="7"/>
    </row>
    <row r="23" spans="2:10" x14ac:dyDescent="0.3">
      <c r="B23" s="2" t="s">
        <v>13</v>
      </c>
      <c r="C23" s="6">
        <v>265</v>
      </c>
      <c r="D23" s="6">
        <v>566.10987996100005</v>
      </c>
      <c r="E23" s="6">
        <v>257</v>
      </c>
      <c r="F23" s="6">
        <v>559.85573124799998</v>
      </c>
      <c r="H23" s="10"/>
      <c r="I23" s="10"/>
      <c r="J23" s="7"/>
    </row>
    <row r="24" spans="2:10" x14ac:dyDescent="0.3">
      <c r="B24" s="2" t="s">
        <v>14</v>
      </c>
      <c r="C24" s="6">
        <v>14</v>
      </c>
      <c r="D24" s="6">
        <v>21.297091865999999</v>
      </c>
      <c r="E24" s="6">
        <v>8</v>
      </c>
      <c r="F24" s="6">
        <v>9.9346473060000005</v>
      </c>
      <c r="H24" s="10"/>
      <c r="I24" s="10"/>
      <c r="J24" s="7"/>
    </row>
    <row r="25" spans="2:10" x14ac:dyDescent="0.3">
      <c r="B25" s="2" t="s">
        <v>15</v>
      </c>
      <c r="C25" s="6">
        <v>322</v>
      </c>
      <c r="D25" s="6">
        <v>645</v>
      </c>
      <c r="E25" s="6">
        <v>291</v>
      </c>
      <c r="F25" s="6">
        <v>608</v>
      </c>
      <c r="H25" s="10"/>
      <c r="I25" s="10"/>
      <c r="J25" s="7"/>
    </row>
    <row r="26" spans="2:10" x14ac:dyDescent="0.3">
      <c r="B26" s="2" t="s">
        <v>16</v>
      </c>
      <c r="C26" s="6">
        <v>0</v>
      </c>
      <c r="D26" s="6">
        <v>0</v>
      </c>
      <c r="E26" s="6">
        <v>0</v>
      </c>
      <c r="F26" s="6">
        <v>0</v>
      </c>
      <c r="H26" s="10"/>
      <c r="I26" s="10"/>
      <c r="J26" s="7"/>
    </row>
    <row r="27" spans="2:10" x14ac:dyDescent="0.3">
      <c r="B27" s="2" t="s">
        <v>17</v>
      </c>
      <c r="C27" s="6">
        <v>2433</v>
      </c>
      <c r="D27" s="6">
        <v>4972.4788580209997</v>
      </c>
      <c r="E27" s="6">
        <v>2361</v>
      </c>
      <c r="F27" s="6">
        <v>4834.8607655320002</v>
      </c>
      <c r="H27" s="10"/>
      <c r="I27" s="10"/>
      <c r="J27" s="7"/>
    </row>
    <row r="28" spans="2:10" x14ac:dyDescent="0.3">
      <c r="B28" s="2" t="s">
        <v>18</v>
      </c>
      <c r="C28" s="6">
        <v>46</v>
      </c>
      <c r="D28" s="6">
        <v>112</v>
      </c>
      <c r="E28" s="6">
        <v>40</v>
      </c>
      <c r="F28" s="6">
        <v>106</v>
      </c>
      <c r="H28" s="10"/>
      <c r="I28" s="10"/>
      <c r="J28" s="7"/>
    </row>
    <row r="29" spans="2:10" x14ac:dyDescent="0.3">
      <c r="B29" s="2" t="s">
        <v>11</v>
      </c>
      <c r="C29" s="6">
        <v>2801</v>
      </c>
      <c r="D29" s="6">
        <v>5728.6054127070001</v>
      </c>
      <c r="E29" s="6">
        <v>2692</v>
      </c>
      <c r="F29" s="6">
        <v>5549.4200232610001</v>
      </c>
      <c r="H29" s="10"/>
      <c r="I29" s="10"/>
      <c r="J29" s="7"/>
    </row>
    <row r="30" spans="2:10" x14ac:dyDescent="0.3">
      <c r="D30" s="7"/>
      <c r="E30" s="7"/>
      <c r="F30" s="7"/>
      <c r="G30" s="7"/>
      <c r="H30" s="7"/>
      <c r="I30" s="7"/>
      <c r="J30" s="7"/>
    </row>
    <row r="31" spans="2:10" x14ac:dyDescent="0.3">
      <c r="D31" s="7"/>
      <c r="E31" s="7"/>
      <c r="F31" s="7"/>
      <c r="G31" s="7"/>
      <c r="H31" s="7"/>
      <c r="I31" s="7"/>
      <c r="J31" s="7"/>
    </row>
    <row r="33" spans="2:9" ht="15" customHeight="1" x14ac:dyDescent="0.3">
      <c r="B33" s="30" t="s">
        <v>19</v>
      </c>
      <c r="C33" s="30"/>
      <c r="D33" s="30"/>
      <c r="E33" s="30"/>
      <c r="F33" s="30"/>
      <c r="G33" s="30"/>
      <c r="H33" s="30"/>
      <c r="I33" s="30"/>
    </row>
    <row r="34" spans="2:9" x14ac:dyDescent="0.3">
      <c r="B34" s="2"/>
      <c r="C34" s="20" t="s">
        <v>37</v>
      </c>
      <c r="D34" s="20" t="s">
        <v>29</v>
      </c>
      <c r="E34" s="20" t="s">
        <v>38</v>
      </c>
      <c r="F34" s="20" t="s">
        <v>30</v>
      </c>
      <c r="H34" s="9"/>
      <c r="I34" s="9"/>
    </row>
    <row r="35" spans="2:9" x14ac:dyDescent="0.3">
      <c r="B35" s="2" t="s">
        <v>23</v>
      </c>
      <c r="C35" s="6">
        <f>1067</f>
        <v>1067</v>
      </c>
      <c r="D35" s="6">
        <v>2225</v>
      </c>
      <c r="E35" s="6">
        <f>369+657</f>
        <v>1026</v>
      </c>
      <c r="F35" s="6">
        <v>2204</v>
      </c>
      <c r="H35" s="10"/>
      <c r="I35" s="10"/>
    </row>
    <row r="36" spans="2:9" x14ac:dyDescent="0.3">
      <c r="B36" s="5" t="s">
        <v>28</v>
      </c>
      <c r="C36" s="10">
        <f>C35/C29</f>
        <v>0.38093538022134954</v>
      </c>
      <c r="D36" s="10">
        <f t="shared" ref="D36:F36" si="0">D35/D29</f>
        <v>0.38840168587359497</v>
      </c>
      <c r="E36" s="10">
        <f t="shared" si="0"/>
        <v>0.38112927191679047</v>
      </c>
      <c r="F36" s="10">
        <f t="shared" si="0"/>
        <v>0.3971586203173833</v>
      </c>
      <c r="H36" s="6"/>
      <c r="I36" s="6"/>
    </row>
    <row r="37" spans="2:9" x14ac:dyDescent="0.3">
      <c r="D37" s="7"/>
      <c r="E37" s="7"/>
      <c r="F37" s="7"/>
      <c r="G37" s="7"/>
      <c r="H37" s="7"/>
      <c r="I37" s="7"/>
    </row>
    <row r="38" spans="2:9" x14ac:dyDescent="0.3">
      <c r="D38" s="7"/>
      <c r="E38" s="7"/>
      <c r="F38" s="7"/>
      <c r="G38" s="7"/>
      <c r="H38" s="7"/>
      <c r="I38" s="7"/>
    </row>
    <row r="39" spans="2:9" x14ac:dyDescent="0.3">
      <c r="D39" s="7"/>
      <c r="E39" s="7"/>
      <c r="F39" s="7"/>
      <c r="G39" s="7"/>
      <c r="H39" s="7"/>
      <c r="I39" s="7"/>
    </row>
    <row r="40" spans="2:9" x14ac:dyDescent="0.3">
      <c r="D40" s="7"/>
      <c r="E40" s="7"/>
      <c r="F40" s="7"/>
      <c r="G40" s="7"/>
      <c r="H40" s="7"/>
      <c r="I40" s="7"/>
    </row>
  </sheetData>
  <mergeCells count="1">
    <mergeCell ref="B33:I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01B8F-BF60-44EB-AE37-EE5C6207D3BD}">
  <dimension ref="B4:L39"/>
  <sheetViews>
    <sheetView showGridLines="0" workbookViewId="0">
      <selection activeCell="I28" sqref="I28"/>
    </sheetView>
  </sheetViews>
  <sheetFormatPr defaultRowHeight="14.4" x14ac:dyDescent="0.3"/>
  <cols>
    <col min="2" max="2" width="38.21875" customWidth="1"/>
    <col min="3" max="3" width="10" bestFit="1" customWidth="1"/>
    <col min="4" max="5" width="10" customWidth="1"/>
    <col min="6" max="6" width="10.6640625" customWidth="1"/>
    <col min="7" max="7" width="9.33203125" bestFit="1" customWidth="1"/>
    <col min="8" max="8" width="9.33203125" customWidth="1"/>
    <col min="9" max="9" width="10.5546875" customWidth="1"/>
  </cols>
  <sheetData>
    <row r="4" spans="2:12" x14ac:dyDescent="0.3">
      <c r="B4" s="1" t="s">
        <v>21</v>
      </c>
      <c r="C4" s="1"/>
    </row>
    <row r="7" spans="2:12" x14ac:dyDescent="0.3">
      <c r="B7" s="9" t="s">
        <v>1</v>
      </c>
      <c r="C7" s="9"/>
      <c r="D7" s="2"/>
      <c r="E7" s="5"/>
      <c r="F7" s="2"/>
      <c r="G7" s="2"/>
      <c r="H7" s="2"/>
    </row>
    <row r="8" spans="2:12" ht="28.8" x14ac:dyDescent="0.3">
      <c r="B8" s="2"/>
      <c r="C8" s="20" t="s">
        <v>36</v>
      </c>
      <c r="D8" s="20" t="s">
        <v>31</v>
      </c>
      <c r="E8" s="20" t="s">
        <v>35</v>
      </c>
      <c r="F8" s="20" t="s">
        <v>32</v>
      </c>
      <c r="G8" s="20" t="s">
        <v>2</v>
      </c>
    </row>
    <row r="9" spans="2:12" x14ac:dyDescent="0.3">
      <c r="B9" s="2" t="s">
        <v>3</v>
      </c>
      <c r="C9" s="5"/>
      <c r="D9" s="2"/>
      <c r="E9" s="5"/>
      <c r="F9" s="2"/>
      <c r="G9" s="2"/>
    </row>
    <row r="10" spans="2:12" x14ac:dyDescent="0.3">
      <c r="B10" s="2" t="s">
        <v>4</v>
      </c>
      <c r="C10" s="5">
        <v>145</v>
      </c>
      <c r="D10" s="6">
        <v>261.39657999999997</v>
      </c>
      <c r="E10" s="6">
        <v>112</v>
      </c>
      <c r="F10" s="6">
        <v>226.445616</v>
      </c>
      <c r="G10" s="6">
        <v>161.549927</v>
      </c>
      <c r="I10" s="7"/>
      <c r="J10" s="7"/>
      <c r="K10" s="7"/>
      <c r="L10" s="7"/>
    </row>
    <row r="11" spans="2:12" x14ac:dyDescent="0.3">
      <c r="B11" s="2" t="s">
        <v>5</v>
      </c>
      <c r="C11" s="5">
        <v>6</v>
      </c>
      <c r="D11" s="6">
        <v>11.952962432</v>
      </c>
      <c r="E11" s="6">
        <v>5.7</v>
      </c>
      <c r="F11" s="6">
        <v>8.4454501400000002</v>
      </c>
      <c r="G11" s="6">
        <v>2.7286481280000001</v>
      </c>
      <c r="I11" s="7"/>
      <c r="J11" s="7"/>
      <c r="K11" s="7"/>
      <c r="L11" s="7"/>
    </row>
    <row r="12" spans="2:12" x14ac:dyDescent="0.3">
      <c r="B12" s="2" t="s">
        <v>6</v>
      </c>
      <c r="C12" s="5">
        <v>1858</v>
      </c>
      <c r="D12" s="6">
        <v>3083.0482969999998</v>
      </c>
      <c r="E12" s="6">
        <v>1337</v>
      </c>
      <c r="F12" s="6">
        <v>2363.111699</v>
      </c>
      <c r="G12" s="6">
        <v>1604.4313850000001</v>
      </c>
      <c r="I12" s="7"/>
      <c r="J12" s="7"/>
      <c r="K12" s="7"/>
      <c r="L12" s="7"/>
    </row>
    <row r="13" spans="2:12" x14ac:dyDescent="0.3">
      <c r="B13" s="2" t="s">
        <v>7</v>
      </c>
      <c r="C13" s="5">
        <v>0.4</v>
      </c>
      <c r="D13" s="6">
        <v>0.828319782</v>
      </c>
      <c r="E13" s="6">
        <v>0.4</v>
      </c>
      <c r="F13" s="6">
        <v>0.91808938399999995</v>
      </c>
      <c r="G13" s="6">
        <v>0.86225938700000004</v>
      </c>
      <c r="I13" s="7"/>
      <c r="J13" s="7"/>
      <c r="K13" s="7"/>
      <c r="L13" s="7"/>
    </row>
    <row r="14" spans="2:12" x14ac:dyDescent="0.3">
      <c r="B14" s="2" t="s">
        <v>8</v>
      </c>
      <c r="C14" s="5">
        <v>141</v>
      </c>
      <c r="D14" s="6">
        <v>279.58815840199998</v>
      </c>
      <c r="E14" s="6">
        <v>143</v>
      </c>
      <c r="F14" s="6">
        <v>286.351385107</v>
      </c>
      <c r="G14" s="6">
        <v>290.179441075</v>
      </c>
      <c r="I14" s="7"/>
      <c r="J14" s="7"/>
      <c r="K14" s="7"/>
      <c r="L14" s="7"/>
    </row>
    <row r="15" spans="2:12" x14ac:dyDescent="0.3">
      <c r="B15" s="2" t="s">
        <v>9</v>
      </c>
      <c r="C15" s="6">
        <v>0</v>
      </c>
      <c r="D15" s="6">
        <v>14</v>
      </c>
      <c r="E15" s="6">
        <v>0</v>
      </c>
      <c r="F15" s="6">
        <v>16.262881923999998</v>
      </c>
      <c r="G15" s="6">
        <v>17.766137833999998</v>
      </c>
      <c r="I15" s="7"/>
      <c r="J15" s="7"/>
      <c r="K15" s="7"/>
      <c r="L15" s="7"/>
    </row>
    <row r="16" spans="2:12" x14ac:dyDescent="0.3">
      <c r="B16" s="2" t="s">
        <v>10</v>
      </c>
      <c r="C16" s="5">
        <v>141</v>
      </c>
      <c r="D16" s="6">
        <v>294.03795488499998</v>
      </c>
      <c r="E16" s="6">
        <v>143</v>
      </c>
      <c r="F16" s="6">
        <v>302.41426703100001</v>
      </c>
      <c r="G16" s="6">
        <v>307.94557890800002</v>
      </c>
      <c r="I16" s="7"/>
      <c r="J16" s="7"/>
      <c r="K16" s="7"/>
      <c r="L16" s="7"/>
    </row>
    <row r="17" spans="2:12" x14ac:dyDescent="0.3">
      <c r="D17" s="7"/>
      <c r="E17" s="7"/>
      <c r="F17" s="7"/>
      <c r="G17" s="7"/>
      <c r="H17" s="7"/>
      <c r="I17" s="7"/>
      <c r="J17" s="7"/>
      <c r="K17" s="7"/>
      <c r="L17" s="7"/>
    </row>
    <row r="18" spans="2:12" x14ac:dyDescent="0.3">
      <c r="D18" s="7"/>
      <c r="E18" s="7"/>
      <c r="F18" s="7"/>
      <c r="G18" s="7"/>
      <c r="H18" s="7"/>
      <c r="I18" s="7"/>
      <c r="J18" s="7"/>
      <c r="K18" s="7"/>
      <c r="L18" s="7"/>
    </row>
    <row r="20" spans="2:12" x14ac:dyDescent="0.3">
      <c r="B20" s="9" t="s">
        <v>11</v>
      </c>
      <c r="C20" s="9"/>
      <c r="D20" s="2"/>
      <c r="E20" s="5"/>
      <c r="F20" s="2"/>
      <c r="G20" s="2"/>
      <c r="H20" s="2"/>
      <c r="I20" s="2"/>
    </row>
    <row r="21" spans="2:12" x14ac:dyDescent="0.3">
      <c r="B21" s="2"/>
      <c r="C21" s="20" t="s">
        <v>37</v>
      </c>
      <c r="D21" s="20" t="s">
        <v>29</v>
      </c>
      <c r="E21" s="20" t="s">
        <v>38</v>
      </c>
      <c r="F21" s="20" t="s">
        <v>30</v>
      </c>
      <c r="G21" s="9"/>
      <c r="H21" s="9"/>
    </row>
    <row r="22" spans="2:12" x14ac:dyDescent="0.3">
      <c r="B22" s="2" t="s">
        <v>3</v>
      </c>
      <c r="C22" s="5"/>
      <c r="D22" s="2"/>
      <c r="E22" s="5"/>
      <c r="F22" s="2"/>
      <c r="G22" s="2"/>
      <c r="H22" s="2"/>
    </row>
    <row r="23" spans="2:12" x14ac:dyDescent="0.3">
      <c r="B23" s="2" t="s">
        <v>12</v>
      </c>
      <c r="C23" s="6">
        <v>303</v>
      </c>
      <c r="D23" s="6">
        <v>464.60696446999998</v>
      </c>
      <c r="E23" s="6">
        <v>189</v>
      </c>
      <c r="F23" s="6">
        <v>328.37818886899998</v>
      </c>
      <c r="G23" s="10"/>
      <c r="H23" s="10"/>
      <c r="J23" s="7"/>
    </row>
    <row r="24" spans="2:12" x14ac:dyDescent="0.3">
      <c r="B24" s="2" t="s">
        <v>13</v>
      </c>
      <c r="C24" s="6">
        <v>285</v>
      </c>
      <c r="D24" s="6">
        <v>493.55548280300002</v>
      </c>
      <c r="E24" s="6">
        <v>240</v>
      </c>
      <c r="F24" s="6">
        <v>292.32467367300001</v>
      </c>
      <c r="G24" s="10"/>
      <c r="H24" s="10"/>
      <c r="J24" s="7"/>
    </row>
    <row r="25" spans="2:12" x14ac:dyDescent="0.3">
      <c r="B25" s="2" t="s">
        <v>14</v>
      </c>
      <c r="C25" s="6">
        <v>216</v>
      </c>
      <c r="D25" s="6">
        <v>340.72852151199999</v>
      </c>
      <c r="E25" s="6">
        <v>149</v>
      </c>
      <c r="F25" s="6">
        <v>262.36132448500001</v>
      </c>
      <c r="G25" s="10"/>
      <c r="H25" s="10"/>
      <c r="J25" s="7"/>
    </row>
    <row r="26" spans="2:12" x14ac:dyDescent="0.3">
      <c r="B26" s="2" t="s">
        <v>15</v>
      </c>
      <c r="C26" s="6">
        <v>804</v>
      </c>
      <c r="D26" s="6">
        <v>1300</v>
      </c>
      <c r="E26" s="6">
        <v>578</v>
      </c>
      <c r="F26" s="6">
        <v>882</v>
      </c>
      <c r="G26" s="10"/>
      <c r="H26" s="10"/>
      <c r="J26" s="7"/>
    </row>
    <row r="27" spans="2:12" x14ac:dyDescent="0.3">
      <c r="B27" s="2" t="s">
        <v>16</v>
      </c>
      <c r="C27" s="6">
        <v>18</v>
      </c>
      <c r="D27" s="6">
        <v>35.395555338000001</v>
      </c>
      <c r="E27" s="6">
        <v>18</v>
      </c>
      <c r="F27" s="6">
        <v>40.569454804000003</v>
      </c>
      <c r="G27" s="10"/>
      <c r="H27" s="10"/>
      <c r="J27" s="7"/>
    </row>
    <row r="28" spans="2:12" x14ac:dyDescent="0.3">
      <c r="B28" s="2" t="s">
        <v>17</v>
      </c>
      <c r="C28" s="6">
        <v>3734</v>
      </c>
      <c r="D28" s="6">
        <v>7587.7461091859996</v>
      </c>
      <c r="E28" s="6">
        <v>3485</v>
      </c>
      <c r="F28" s="6">
        <v>7178.9508527779999</v>
      </c>
      <c r="G28" s="10"/>
      <c r="H28" s="10"/>
      <c r="J28" s="7"/>
    </row>
    <row r="29" spans="2:12" x14ac:dyDescent="0.3">
      <c r="B29" s="2" t="s">
        <v>18</v>
      </c>
      <c r="C29" s="6">
        <v>174</v>
      </c>
      <c r="D29" s="6">
        <v>364</v>
      </c>
      <c r="E29" s="6">
        <v>162</v>
      </c>
      <c r="F29" s="6">
        <v>342</v>
      </c>
      <c r="G29" s="10"/>
      <c r="H29" s="10"/>
      <c r="J29" s="7"/>
    </row>
    <row r="30" spans="2:12" x14ac:dyDescent="0.3">
      <c r="B30" s="2" t="s">
        <v>11</v>
      </c>
      <c r="C30" s="6">
        <v>4730</v>
      </c>
      <c r="D30" s="6">
        <v>9287.0516096779993</v>
      </c>
      <c r="E30" s="6">
        <v>4243</v>
      </c>
      <c r="F30" s="6">
        <v>8443.6994599289992</v>
      </c>
      <c r="G30" s="10"/>
      <c r="H30" s="10"/>
      <c r="J30" s="7"/>
    </row>
    <row r="33" spans="2:11" ht="15" customHeight="1" x14ac:dyDescent="0.3">
      <c r="B33" s="30" t="s">
        <v>19</v>
      </c>
      <c r="C33" s="30"/>
      <c r="D33" s="30"/>
      <c r="E33" s="30"/>
      <c r="F33" s="30"/>
      <c r="G33" s="30"/>
      <c r="H33" s="30"/>
      <c r="I33" s="30"/>
    </row>
    <row r="34" spans="2:11" x14ac:dyDescent="0.3">
      <c r="B34" s="2"/>
      <c r="C34" s="20" t="s">
        <v>37</v>
      </c>
      <c r="D34" s="20" t="s">
        <v>29</v>
      </c>
      <c r="E34" s="20" t="s">
        <v>38</v>
      </c>
      <c r="F34" s="20" t="s">
        <v>30</v>
      </c>
      <c r="H34" s="9"/>
      <c r="I34" s="9"/>
    </row>
    <row r="35" spans="2:11" x14ac:dyDescent="0.3">
      <c r="B35" s="2" t="s">
        <v>23</v>
      </c>
      <c r="C35" s="6">
        <f>1767-119</f>
        <v>1648</v>
      </c>
      <c r="D35" s="6">
        <v>3348</v>
      </c>
      <c r="E35" s="6">
        <f>508+975</f>
        <v>1483</v>
      </c>
      <c r="F35" s="6">
        <v>3059</v>
      </c>
      <c r="H35" s="10"/>
      <c r="I35" s="10"/>
      <c r="J35" s="7"/>
      <c r="K35" s="7"/>
    </row>
    <row r="36" spans="2:11" x14ac:dyDescent="0.3">
      <c r="B36" s="2" t="s">
        <v>28</v>
      </c>
      <c r="C36" s="10">
        <f>C35/C30</f>
        <v>0.34841437632135308</v>
      </c>
      <c r="D36" s="10">
        <f t="shared" ref="D36:F36" si="0">D35/D30</f>
        <v>0.36050192684522853</v>
      </c>
      <c r="E36" s="10">
        <f t="shared" si="0"/>
        <v>0.34951685128446852</v>
      </c>
      <c r="F36" s="10">
        <f t="shared" si="0"/>
        <v>0.36228196118502332</v>
      </c>
      <c r="H36" s="6"/>
      <c r="I36" s="6"/>
      <c r="J36" s="7"/>
      <c r="K36" s="7"/>
    </row>
    <row r="37" spans="2:11" x14ac:dyDescent="0.3">
      <c r="D37" s="7"/>
      <c r="E37" s="7"/>
      <c r="F37" s="7"/>
      <c r="G37" s="7"/>
      <c r="H37" s="7"/>
      <c r="I37" s="7"/>
      <c r="J37" s="7"/>
      <c r="K37" s="7"/>
    </row>
    <row r="38" spans="2:11" x14ac:dyDescent="0.3">
      <c r="D38" s="7"/>
      <c r="E38" s="7"/>
      <c r="F38" s="7"/>
      <c r="G38" s="7"/>
      <c r="H38" s="7"/>
      <c r="I38" s="7"/>
      <c r="J38" s="7"/>
      <c r="K38" s="7"/>
    </row>
    <row r="39" spans="2:11" x14ac:dyDescent="0.3">
      <c r="D39" s="7"/>
      <c r="E39" s="7"/>
      <c r="F39" s="7"/>
      <c r="G39" s="7"/>
      <c r="H39" s="7"/>
      <c r="I39" s="7"/>
      <c r="J39" s="7"/>
      <c r="K39" s="7"/>
    </row>
  </sheetData>
  <mergeCells count="1">
    <mergeCell ref="B33:I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Group Revenue</vt:lpstr>
      <vt:lpstr>Group Profit</vt:lpstr>
      <vt:lpstr>US</vt:lpstr>
      <vt:lpstr>APMEA</vt:lpstr>
      <vt:lpstr>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2023-08-04T11:52:39Z</dcterms:created>
  <dcterms:modified xsi:type="dcterms:W3CDTF">2023-08-04T11:52:57Z</dcterms:modified>
</cp:coreProperties>
</file>